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60" windowWidth="11820" windowHeight="5565"/>
  </bookViews>
  <sheets>
    <sheet name="DRE" sheetId="1" r:id="rId1"/>
  </sheets>
  <definedNames>
    <definedName name="vendas_ano">DRE!$E$11</definedName>
    <definedName name="vendas_mes">DRE!$C$11</definedName>
  </definedNames>
  <calcPr calcId="124519"/>
</workbook>
</file>

<file path=xl/calcChain.xml><?xml version="1.0" encoding="utf-8"?>
<calcChain xmlns="http://schemas.openxmlformats.org/spreadsheetml/2006/main">
  <c r="E39" i="1"/>
  <c r="C11"/>
  <c r="D44" s="1"/>
  <c r="E16"/>
  <c r="E13" s="1"/>
  <c r="E30"/>
  <c r="E21"/>
  <c r="C16"/>
  <c r="C13" s="1"/>
  <c r="C21"/>
  <c r="C30"/>
  <c r="C39"/>
  <c r="E11"/>
  <c r="F44" s="1"/>
  <c r="F14" l="1"/>
  <c r="C18"/>
  <c r="D18" s="1"/>
  <c r="D11"/>
  <c r="D28"/>
  <c r="D23"/>
  <c r="D13"/>
  <c r="D33"/>
  <c r="D17"/>
  <c r="D34"/>
  <c r="E18"/>
  <c r="D16"/>
  <c r="D27"/>
  <c r="D41"/>
  <c r="E20"/>
  <c r="C20"/>
  <c r="F39"/>
  <c r="D20"/>
  <c r="D15"/>
  <c r="D25"/>
  <c r="D32"/>
  <c r="D40"/>
  <c r="F22"/>
  <c r="D30"/>
  <c r="D39"/>
  <c r="D24"/>
  <c r="D29"/>
  <c r="D36"/>
  <c r="D46"/>
  <c r="F32"/>
  <c r="F26"/>
  <c r="F30"/>
  <c r="F34"/>
  <c r="F41"/>
  <c r="F18"/>
  <c r="F17"/>
  <c r="F25"/>
  <c r="F29"/>
  <c r="F33"/>
  <c r="F40"/>
  <c r="F46"/>
  <c r="F13"/>
  <c r="F20"/>
  <c r="F21"/>
  <c r="F16"/>
  <c r="F24"/>
  <c r="F28"/>
  <c r="F36"/>
  <c r="F11"/>
  <c r="D14"/>
  <c r="D21"/>
  <c r="D22"/>
  <c r="D26"/>
  <c r="D31"/>
  <c r="D35"/>
  <c r="F15"/>
  <c r="F23"/>
  <c r="F27"/>
  <c r="F31"/>
  <c r="F35"/>
  <c r="C37" l="1"/>
  <c r="C42" s="1"/>
  <c r="C45" s="1"/>
  <c r="C47" s="1"/>
  <c r="D47" s="1"/>
  <c r="E37"/>
  <c r="D37" l="1"/>
  <c r="D42"/>
  <c r="D45"/>
  <c r="E42"/>
  <c r="F37"/>
  <c r="E45" l="1"/>
  <c r="F42"/>
  <c r="E47" l="1"/>
  <c r="F47" s="1"/>
  <c r="F45"/>
</calcChain>
</file>

<file path=xl/sharedStrings.xml><?xml version="1.0" encoding="utf-8"?>
<sst xmlns="http://schemas.openxmlformats.org/spreadsheetml/2006/main" count="48" uniqueCount="41">
  <si>
    <t>[Proprietário]</t>
  </si>
  <si>
    <t>[Período]</t>
  </si>
  <si>
    <t>Receitas</t>
  </si>
  <si>
    <t>Mês atual</t>
  </si>
  <si>
    <t>Acumulado no ano</t>
  </si>
  <si>
    <t>(-) Devoluções e abatimentos</t>
  </si>
  <si>
    <t>(-) Impostos sobre vendas</t>
  </si>
  <si>
    <t>Vendas líquidas</t>
  </si>
  <si>
    <t>Saldo</t>
  </si>
  <si>
    <t>% Vendas</t>
  </si>
  <si>
    <t>Vendas brutas</t>
  </si>
  <si>
    <t>Estoque inicial</t>
  </si>
  <si>
    <t>Lucro (prejuízo) bruto</t>
  </si>
  <si>
    <t>(-) Estoque final</t>
  </si>
  <si>
    <t>(+) Compras</t>
  </si>
  <si>
    <t>Estoque disponível</t>
  </si>
  <si>
    <t>Vendas</t>
  </si>
  <si>
    <t>Administrativas</t>
  </si>
  <si>
    <t>(-) Custo de produtos vendidos</t>
  </si>
  <si>
    <t>(-) Despesas operacionais</t>
  </si>
  <si>
    <t>Despesas com Pessoal</t>
  </si>
  <si>
    <t>Comissões</t>
  </si>
  <si>
    <t>Utilidades (água, luz e outros)</t>
  </si>
  <si>
    <t>Propaganda e Publicidade</t>
  </si>
  <si>
    <t>Impostos e taxas (IPTU, IPVA e outros)</t>
  </si>
  <si>
    <t>Honorários</t>
  </si>
  <si>
    <t>Provisão para Dev. Duvidosos (novos)</t>
  </si>
  <si>
    <t>Ocupação (aluguéis, depreciações e outros)</t>
  </si>
  <si>
    <t>Despesas gerais (inclui serviços)</t>
  </si>
  <si>
    <t>Despesas financeiras</t>
  </si>
  <si>
    <t>Resultado não-operacional</t>
  </si>
  <si>
    <t>Lucro antes de impostos</t>
  </si>
  <si>
    <t>(-)Impostos</t>
  </si>
  <si>
    <t>Lucro (prejuízo) líquido</t>
  </si>
  <si>
    <t>Lucro Operacional (após encargos)</t>
  </si>
  <si>
    <t>Lucro Operacional (sem encargos)</t>
  </si>
  <si>
    <t>(-) Encargos financeiros</t>
  </si>
  <si>
    <t>(-) Receitas financeiras</t>
  </si>
  <si>
    <t>Demonstrativo de Resultados</t>
  </si>
  <si>
    <t>[Empresa]</t>
  </si>
  <si>
    <t>Logística Nacional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</si>
</sst>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%"/>
    <numFmt numFmtId="166" formatCode="[Blue]_(* #,##0.00_);[Red]_(* \(#,##0.00\);_(* &quot;-&quot;??_);_(@_)"/>
    <numFmt numFmtId="167" formatCode="_(* #,##0.00_);_(* #,##0.00_);_(* &quot;-&quot;??_);_(@_)"/>
  </numFmts>
  <fonts count="1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Tahoma"/>
      <family val="2"/>
    </font>
    <font>
      <sz val="2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Down">
        <fgColor indexed="9"/>
        <bgColor indexed="22"/>
      </patternFill>
    </fill>
    <fill>
      <patternFill patternType="solid">
        <fgColor indexed="44"/>
        <bgColor indexed="9"/>
      </patternFill>
    </fill>
    <fill>
      <patternFill patternType="solid">
        <fgColor indexed="4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3" fontId="2" fillId="0" borderId="0" applyNumberFormat="0" applyFont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2" applyFont="1" applyBorder="1" applyAlignment="1">
      <alignment horizontal="center" vertical="center" wrapText="1"/>
    </xf>
    <xf numFmtId="3" fontId="3" fillId="0" borderId="0" xfId="3" applyFont="1" applyAlignment="1" applyProtection="1">
      <alignment vertical="center" wrapText="1"/>
    </xf>
    <xf numFmtId="0" fontId="0" fillId="0" borderId="0" xfId="0" applyAlignment="1">
      <alignment vertical="center" wrapText="1"/>
    </xf>
    <xf numFmtId="164" fontId="3" fillId="2" borderId="0" xfId="4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64" fontId="3" fillId="3" borderId="1" xfId="1" applyFont="1" applyFill="1" applyBorder="1" applyAlignment="1">
      <alignment horizontal="center" vertical="center"/>
    </xf>
    <xf numFmtId="3" fontId="6" fillId="0" borderId="0" xfId="3" applyFont="1" applyFill="1" applyBorder="1" applyAlignment="1" applyProtection="1">
      <alignment horizontal="left" vertical="center" wrapText="1" indent="1"/>
    </xf>
    <xf numFmtId="164" fontId="4" fillId="0" borderId="0" xfId="1" applyFont="1" applyFill="1" applyBorder="1" applyAlignment="1" applyProtection="1">
      <alignment horizontal="left" vertical="center" wrapText="1"/>
    </xf>
    <xf numFmtId="9" fontId="6" fillId="0" borderId="0" xfId="3" applyNumberFormat="1" applyFont="1" applyFill="1" applyBorder="1" applyAlignment="1" applyProtection="1">
      <alignment horizontal="center" vertical="center" wrapText="1"/>
    </xf>
    <xf numFmtId="3" fontId="3" fillId="0" borderId="1" xfId="3" applyFont="1" applyFill="1" applyBorder="1" applyAlignment="1" applyProtection="1">
      <alignment horizontal="left" vertical="center" wrapText="1" indent="1"/>
    </xf>
    <xf numFmtId="3" fontId="3" fillId="0" borderId="1" xfId="3" applyFont="1" applyFill="1" applyBorder="1" applyAlignment="1" applyProtection="1">
      <alignment horizontal="left" vertical="center" wrapText="1" indent="2"/>
    </xf>
    <xf numFmtId="3" fontId="4" fillId="0" borderId="1" xfId="3" applyFont="1" applyFill="1" applyBorder="1" applyAlignment="1" applyProtection="1">
      <alignment horizontal="left" vertical="center" wrapText="1"/>
    </xf>
    <xf numFmtId="3" fontId="3" fillId="0" borderId="1" xfId="3" applyFont="1" applyFill="1" applyBorder="1" applyAlignment="1" applyProtection="1">
      <alignment vertical="center" wrapText="1"/>
    </xf>
    <xf numFmtId="0" fontId="4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67" fontId="9" fillId="0" borderId="1" xfId="1" applyNumberFormat="1" applyFont="1" applyFill="1" applyBorder="1" applyAlignment="1" applyProtection="1">
      <alignment horizontal="left" vertical="center" wrapText="1"/>
      <protection locked="0"/>
    </xf>
    <xf numFmtId="164" fontId="4" fillId="5" borderId="1" xfId="1" applyFont="1" applyFill="1" applyBorder="1" applyAlignment="1" applyProtection="1">
      <alignment horizontal="left" vertical="center" wrapText="1"/>
    </xf>
    <xf numFmtId="9" fontId="6" fillId="5" borderId="1" xfId="3" applyNumberFormat="1" applyFont="1" applyFill="1" applyBorder="1" applyAlignment="1" applyProtection="1">
      <alignment horizontal="center" vertical="center" wrapText="1"/>
    </xf>
    <xf numFmtId="164" fontId="4" fillId="5" borderId="1" xfId="1" applyFont="1" applyFill="1" applyBorder="1" applyAlignment="1" applyProtection="1">
      <alignment horizontal="left" vertical="center" wrapText="1"/>
      <protection locked="0"/>
    </xf>
    <xf numFmtId="165" fontId="6" fillId="5" borderId="1" xfId="3" applyNumberFormat="1" applyFont="1" applyFill="1" applyBorder="1" applyAlignment="1" applyProtection="1">
      <alignment horizontal="center" vertical="center" wrapText="1"/>
    </xf>
    <xf numFmtId="165" fontId="5" fillId="5" borderId="1" xfId="3" applyNumberFormat="1" applyFont="1" applyFill="1" applyBorder="1" applyAlignment="1" applyProtection="1">
      <alignment horizontal="center" vertical="center" wrapText="1"/>
    </xf>
    <xf numFmtId="164" fontId="3" fillId="5" borderId="1" xfId="1" applyFont="1" applyFill="1" applyBorder="1" applyAlignment="1" applyProtection="1">
      <alignment horizontal="left" vertical="center" wrapText="1"/>
      <protection locked="0"/>
    </xf>
    <xf numFmtId="0" fontId="3" fillId="4" borderId="2" xfId="2" applyFont="1" applyFill="1" applyBorder="1" applyAlignment="1">
      <alignment horizontal="left" vertical="center" wrapText="1" indent="1"/>
    </xf>
    <xf numFmtId="0" fontId="4" fillId="4" borderId="2" xfId="2" applyFont="1" applyFill="1" applyBorder="1" applyAlignment="1">
      <alignment horizontal="left" vertical="center" wrapText="1"/>
    </xf>
    <xf numFmtId="164" fontId="3" fillId="5" borderId="1" xfId="1" applyFont="1" applyFill="1" applyBorder="1" applyAlignment="1" applyProtection="1">
      <alignment horizontal="left" vertical="center" wrapText="1"/>
    </xf>
    <xf numFmtId="166" fontId="9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10" fillId="0" borderId="0" xfId="3" applyFont="1" applyFill="1" applyBorder="1" applyAlignment="1" applyProtection="1">
      <alignment horizontal="left" vertical="center" wrapText="1"/>
    </xf>
    <xf numFmtId="1" fontId="3" fillId="0" borderId="1" xfId="1" applyNumberFormat="1" applyFont="1" applyFill="1" applyBorder="1" applyAlignment="1">
      <alignment horizontal="left" vertical="center" wrapText="1"/>
    </xf>
    <xf numFmtId="0" fontId="4" fillId="4" borderId="1" xfId="2" applyFont="1" applyFill="1" applyBorder="1" applyAlignment="1">
      <alignment horizontal="left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3" fontId="10" fillId="0" borderId="4" xfId="3" applyFont="1" applyFill="1" applyBorder="1" applyAlignment="1" applyProtection="1">
      <alignment horizontal="center" vertical="center" wrapText="1"/>
    </xf>
    <xf numFmtId="3" fontId="10" fillId="0" borderId="6" xfId="3" applyFont="1" applyFill="1" applyBorder="1" applyAlignment="1" applyProtection="1">
      <alignment horizontal="center" vertical="center" wrapText="1"/>
    </xf>
    <xf numFmtId="3" fontId="10" fillId="0" borderId="4" xfId="3" applyFont="1" applyFill="1" applyBorder="1" applyAlignment="1" applyProtection="1">
      <alignment horizontal="left" vertical="center" wrapText="1"/>
    </xf>
    <xf numFmtId="3" fontId="10" fillId="0" borderId="5" xfId="3" applyFont="1" applyFill="1" applyBorder="1" applyAlignment="1" applyProtection="1">
      <alignment horizontal="left" vertical="center" wrapText="1"/>
    </xf>
    <xf numFmtId="3" fontId="10" fillId="0" borderId="6" xfId="3" applyFont="1" applyFill="1" applyBorder="1" applyAlignment="1" applyProtection="1">
      <alignment horizontal="left" vertical="center" wrapText="1"/>
    </xf>
  </cellXfs>
  <cellStyles count="5">
    <cellStyle name="Normal" xfId="0" builtinId="0"/>
    <cellStyle name="Normal_Income Statement" xfId="2"/>
    <cellStyle name="Normal_Plan1" xfId="3"/>
    <cellStyle name="Separador de milhares" xfId="1" builtinId="3"/>
    <cellStyle name="Separador de milhares_Income Statement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CCCE4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logisticanacional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133351</xdr:colOff>
      <xdr:row>1</xdr:row>
      <xdr:rowOff>57151</xdr:rowOff>
    </xdr:from>
    <xdr:to>
      <xdr:col>5</xdr:col>
      <xdr:colOff>876301</xdr:colOff>
      <xdr:row>1</xdr:row>
      <xdr:rowOff>379069</xdr:rowOff>
    </xdr:to>
    <xdr:pic>
      <xdr:nvPicPr>
        <xdr:cNvPr id="3" name="Imagem 2" descr="Logo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76926" y="266701"/>
          <a:ext cx="742950" cy="321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2"/>
  <sheetViews>
    <sheetView showGridLines="0" tabSelected="1" workbookViewId="0">
      <selection activeCell="IW8" sqref="IW8"/>
    </sheetView>
  </sheetViews>
  <sheetFormatPr defaultRowHeight="16.5" customHeight="1" zeroHeight="1"/>
  <cols>
    <col min="1" max="1" width="1.42578125" style="3" customWidth="1"/>
    <col min="2" max="2" width="40.7109375" style="6" customWidth="1"/>
    <col min="3" max="3" width="14.7109375" style="3" customWidth="1"/>
    <col min="4" max="4" width="12.28515625" style="3" customWidth="1"/>
    <col min="5" max="5" width="16.42578125" style="3" customWidth="1"/>
    <col min="6" max="6" width="13.42578125" style="3" customWidth="1"/>
    <col min="7" max="255" width="0" style="3" hidden="1" customWidth="1"/>
    <col min="256" max="16384" width="9.140625" style="3"/>
  </cols>
  <sheetData>
    <row r="1" spans="1:6" ht="16.5" customHeight="1"/>
    <row r="2" spans="1:6" ht="33.75" customHeight="1">
      <c r="B2" s="37" t="s">
        <v>38</v>
      </c>
      <c r="C2" s="38"/>
      <c r="D2" s="39" t="s">
        <v>40</v>
      </c>
      <c r="E2" s="40"/>
      <c r="F2" s="41"/>
    </row>
    <row r="3" spans="1:6" ht="16.5" customHeight="1">
      <c r="B3" s="31"/>
      <c r="C3" s="31"/>
      <c r="D3" s="1"/>
      <c r="E3" s="2"/>
      <c r="F3" s="2"/>
    </row>
    <row r="4" spans="1:6" ht="16.5" customHeight="1">
      <c r="B4" s="32" t="s">
        <v>39</v>
      </c>
      <c r="D4" s="19" t="s">
        <v>0</v>
      </c>
      <c r="E4" s="4"/>
      <c r="F4" s="19" t="s">
        <v>1</v>
      </c>
    </row>
    <row r="5" spans="1:6" ht="9" customHeight="1"/>
    <row r="6" spans="1:6" ht="17.100000000000001" customHeight="1">
      <c r="B6" s="33" t="s">
        <v>2</v>
      </c>
      <c r="C6" s="34" t="s">
        <v>3</v>
      </c>
      <c r="D6" s="35"/>
      <c r="E6" s="36" t="s">
        <v>4</v>
      </c>
      <c r="F6" s="36"/>
    </row>
    <row r="7" spans="1:6" ht="17.100000000000001" customHeight="1">
      <c r="B7" s="33"/>
      <c r="C7" s="18" t="s">
        <v>8</v>
      </c>
      <c r="D7" s="18" t="s">
        <v>9</v>
      </c>
      <c r="E7" s="18" t="s">
        <v>8</v>
      </c>
      <c r="F7" s="18" t="s">
        <v>9</v>
      </c>
    </row>
    <row r="8" spans="1:6" ht="17.100000000000001" customHeight="1">
      <c r="B8" s="13" t="s">
        <v>10</v>
      </c>
      <c r="C8" s="20"/>
      <c r="D8" s="9"/>
      <c r="E8" s="20"/>
      <c r="F8" s="9"/>
    </row>
    <row r="9" spans="1:6" ht="17.100000000000001" customHeight="1">
      <c r="B9" s="14" t="s">
        <v>5</v>
      </c>
      <c r="C9" s="20"/>
      <c r="D9" s="9"/>
      <c r="E9" s="20"/>
      <c r="F9" s="9"/>
    </row>
    <row r="10" spans="1:6" ht="17.100000000000001" customHeight="1">
      <c r="B10" s="14" t="s">
        <v>6</v>
      </c>
      <c r="C10" s="20"/>
      <c r="D10" s="9"/>
      <c r="E10" s="20"/>
      <c r="F10" s="9"/>
    </row>
    <row r="11" spans="1:6" ht="17.100000000000001" customHeight="1">
      <c r="B11" s="15" t="s">
        <v>7</v>
      </c>
      <c r="C11" s="21">
        <f>ABS(C8)-ABS(C9)-ABS(C10)</f>
        <v>0</v>
      </c>
      <c r="D11" s="22" t="str">
        <f>IF(C11&gt;0,1,"-")</f>
        <v>-</v>
      </c>
      <c r="E11" s="21">
        <f>ABS(E8)-ABS(E9)-ABS(E10)</f>
        <v>0</v>
      </c>
      <c r="F11" s="22" t="str">
        <f>IF(E11&gt;0,1,"-")</f>
        <v>-</v>
      </c>
    </row>
    <row r="12" spans="1:6" ht="17.100000000000001" customHeight="1">
      <c r="B12" s="10"/>
      <c r="C12" s="11"/>
      <c r="D12" s="12"/>
      <c r="E12" s="11"/>
      <c r="F12" s="12"/>
    </row>
    <row r="13" spans="1:6" ht="17.100000000000001" customHeight="1">
      <c r="A13" s="5"/>
      <c r="B13" s="17" t="s">
        <v>18</v>
      </c>
      <c r="C13" s="23">
        <f>ABS(C16)-ABS(C17)</f>
        <v>0</v>
      </c>
      <c r="D13" s="24" t="str">
        <f>IF(vendas_mes&gt;0,C13/vendas_mes,"-")</f>
        <v>-</v>
      </c>
      <c r="E13" s="23">
        <f>ABS(E16)-ABS(E17)</f>
        <v>0</v>
      </c>
      <c r="F13" s="24" t="str">
        <f>IF(vendas_ano&gt;0,E13/vendas_ano,"-")</f>
        <v>-</v>
      </c>
    </row>
    <row r="14" spans="1:6" ht="17.100000000000001" customHeight="1">
      <c r="A14" s="5"/>
      <c r="B14" s="13" t="s">
        <v>11</v>
      </c>
      <c r="C14" s="20"/>
      <c r="D14" s="25" t="str">
        <f>IF(vendas_mes&gt;0,ABS(C14/vendas_mes),"-")</f>
        <v>-</v>
      </c>
      <c r="E14" s="20"/>
      <c r="F14" s="25" t="str">
        <f>IF(vendas_ano&gt;0,ABS(E14/vendas_ano),"-")</f>
        <v>-</v>
      </c>
    </row>
    <row r="15" spans="1:6" ht="17.100000000000001" customHeight="1">
      <c r="A15" s="5"/>
      <c r="B15" s="14" t="s">
        <v>14</v>
      </c>
      <c r="C15" s="20"/>
      <c r="D15" s="25" t="str">
        <f>IF(vendas_mes&gt;0,ABS(C15/vendas_mes),"-")</f>
        <v>-</v>
      </c>
      <c r="E15" s="20"/>
      <c r="F15" s="25" t="str">
        <f>IF(vendas_ano&gt;0,ABS(E15/vendas_ano),"-")</f>
        <v>-</v>
      </c>
    </row>
    <row r="16" spans="1:6" ht="17.100000000000001" customHeight="1">
      <c r="A16" s="5"/>
      <c r="B16" s="13" t="s">
        <v>15</v>
      </c>
      <c r="C16" s="26">
        <f>ABS(C14)+ABS(C15)</f>
        <v>0</v>
      </c>
      <c r="D16" s="25" t="str">
        <f>IF(vendas_mes&gt;0,ABS(C16/vendas_mes),"-")</f>
        <v>-</v>
      </c>
      <c r="E16" s="26">
        <f>ABS(E14)+ABS(E15)</f>
        <v>0</v>
      </c>
      <c r="F16" s="25" t="str">
        <f>IF(vendas_ano&gt;0,ABS(E16/vendas_ano),"-")</f>
        <v>-</v>
      </c>
    </row>
    <row r="17" spans="1:6" ht="17.100000000000001" customHeight="1">
      <c r="A17" s="5"/>
      <c r="B17" s="14" t="s">
        <v>13</v>
      </c>
      <c r="C17" s="20"/>
      <c r="D17" s="25" t="str">
        <f>IF(vendas_mes&gt;0,ABS(C17/vendas_mes),"-")</f>
        <v>-</v>
      </c>
      <c r="E17" s="20"/>
      <c r="F17" s="25" t="str">
        <f>IF(vendas_ano&gt;0,ABS(E17/vendas_ano),"-")</f>
        <v>-</v>
      </c>
    </row>
    <row r="18" spans="1:6" ht="17.100000000000001" customHeight="1">
      <c r="A18" s="5"/>
      <c r="B18" s="15" t="s">
        <v>12</v>
      </c>
      <c r="C18" s="23">
        <f>vendas_mes-C13</f>
        <v>0</v>
      </c>
      <c r="D18" s="24" t="str">
        <f>IF(vendas_mes&gt;0,C18/vendas_mes,"-")</f>
        <v>-</v>
      </c>
      <c r="E18" s="23">
        <f>vendas_mes-E13</f>
        <v>0</v>
      </c>
      <c r="F18" s="24" t="str">
        <f>IF(vendas_ano&gt;0,E18/vendas_ano,"-")</f>
        <v>-</v>
      </c>
    </row>
    <row r="19" spans="1:6" ht="17.100000000000001" customHeight="1">
      <c r="A19" s="5"/>
      <c r="B19" s="10"/>
      <c r="C19" s="11"/>
      <c r="D19" s="12"/>
      <c r="E19" s="11"/>
      <c r="F19" s="12"/>
    </row>
    <row r="20" spans="1:6" ht="17.100000000000001" customHeight="1">
      <c r="A20" s="5"/>
      <c r="B20" s="17" t="s">
        <v>19</v>
      </c>
      <c r="C20" s="21">
        <f>C30+C21</f>
        <v>0</v>
      </c>
      <c r="D20" s="24" t="str">
        <f>IF(vendas_mes&gt;0,C20/vendas_mes,"-")</f>
        <v>-</v>
      </c>
      <c r="E20" s="21">
        <f>E30+E21</f>
        <v>0</v>
      </c>
      <c r="F20" s="24" t="str">
        <f>IF(vendas_ano&gt;0,E20/vendas_ano,"-")</f>
        <v>-</v>
      </c>
    </row>
    <row r="21" spans="1:6" ht="17.100000000000001" customHeight="1">
      <c r="A21" s="5"/>
      <c r="B21" s="27" t="s">
        <v>16</v>
      </c>
      <c r="C21" s="29">
        <f>ABS(C22)+ABS(C23)+ABS(C24)+ABS(C25)+ABS(C26)+ABS(C27)+ABS(C28)+ABS(C29)</f>
        <v>0</v>
      </c>
      <c r="D21" s="25" t="str">
        <f>IF(vendas_mes&gt;0,C21/vendas_mes,"-")</f>
        <v>-</v>
      </c>
      <c r="E21" s="29">
        <f>ABS(E22)+ABS(E23)+ABS(E24)+ABS(E25)+ABS(E26)+ABS(E27)+ABS(E28)+ABS(E29)</f>
        <v>0</v>
      </c>
      <c r="F21" s="25" t="str">
        <f>IF(vendas_ano&gt;0,E21/vendas_ano,"-")</f>
        <v>-</v>
      </c>
    </row>
    <row r="22" spans="1:6" ht="17.100000000000001" customHeight="1">
      <c r="A22" s="5"/>
      <c r="B22" s="14" t="s">
        <v>20</v>
      </c>
      <c r="C22" s="20"/>
      <c r="D22" s="25" t="str">
        <f t="shared" ref="D22:D29" si="0">IF(vendas_mes&gt;0,ABS(C22/vendas_mes),"-")</f>
        <v>-</v>
      </c>
      <c r="E22" s="20"/>
      <c r="F22" s="25" t="str">
        <f t="shared" ref="F22:F36" si="1">IF(vendas_ano&gt;0,ABS(E22/vendas_ano),"-")</f>
        <v>-</v>
      </c>
    </row>
    <row r="23" spans="1:6" ht="17.100000000000001" customHeight="1">
      <c r="A23" s="5"/>
      <c r="B23" s="14" t="s">
        <v>21</v>
      </c>
      <c r="C23" s="20"/>
      <c r="D23" s="25" t="str">
        <f t="shared" si="0"/>
        <v>-</v>
      </c>
      <c r="E23" s="20"/>
      <c r="F23" s="25" t="str">
        <f t="shared" si="1"/>
        <v>-</v>
      </c>
    </row>
    <row r="24" spans="1:6" ht="17.100000000000001" customHeight="1">
      <c r="A24" s="5"/>
      <c r="B24" s="14" t="s">
        <v>27</v>
      </c>
      <c r="C24" s="20"/>
      <c r="D24" s="25" t="str">
        <f t="shared" si="0"/>
        <v>-</v>
      </c>
      <c r="E24" s="20"/>
      <c r="F24" s="25" t="str">
        <f t="shared" si="1"/>
        <v>-</v>
      </c>
    </row>
    <row r="25" spans="1:6" ht="17.100000000000001" customHeight="1">
      <c r="A25" s="5"/>
      <c r="B25" s="14" t="s">
        <v>22</v>
      </c>
      <c r="C25" s="20"/>
      <c r="D25" s="25" t="str">
        <f t="shared" si="0"/>
        <v>-</v>
      </c>
      <c r="E25" s="20"/>
      <c r="F25" s="25" t="str">
        <f t="shared" si="1"/>
        <v>-</v>
      </c>
    </row>
    <row r="26" spans="1:6" ht="17.100000000000001" customHeight="1">
      <c r="A26" s="5"/>
      <c r="B26" s="14" t="s">
        <v>23</v>
      </c>
      <c r="C26" s="20"/>
      <c r="D26" s="25" t="str">
        <f t="shared" si="0"/>
        <v>-</v>
      </c>
      <c r="E26" s="20"/>
      <c r="F26" s="25" t="str">
        <f t="shared" si="1"/>
        <v>-</v>
      </c>
    </row>
    <row r="27" spans="1:6" ht="17.100000000000001" customHeight="1">
      <c r="A27" s="5"/>
      <c r="B27" s="14" t="s">
        <v>28</v>
      </c>
      <c r="C27" s="20"/>
      <c r="D27" s="25" t="str">
        <f t="shared" si="0"/>
        <v>-</v>
      </c>
      <c r="E27" s="20"/>
      <c r="F27" s="25" t="str">
        <f t="shared" si="1"/>
        <v>-</v>
      </c>
    </row>
    <row r="28" spans="1:6" ht="17.100000000000001" customHeight="1">
      <c r="A28" s="5"/>
      <c r="B28" s="14" t="s">
        <v>24</v>
      </c>
      <c r="C28" s="20"/>
      <c r="D28" s="25" t="str">
        <f t="shared" si="0"/>
        <v>-</v>
      </c>
      <c r="E28" s="20"/>
      <c r="F28" s="25" t="str">
        <f t="shared" si="1"/>
        <v>-</v>
      </c>
    </row>
    <row r="29" spans="1:6" ht="17.100000000000001" customHeight="1">
      <c r="A29" s="5"/>
      <c r="B29" s="14" t="s">
        <v>26</v>
      </c>
      <c r="C29" s="20"/>
      <c r="D29" s="25" t="str">
        <f t="shared" si="0"/>
        <v>-</v>
      </c>
      <c r="E29" s="20"/>
      <c r="F29" s="25" t="str">
        <f t="shared" si="1"/>
        <v>-</v>
      </c>
    </row>
    <row r="30" spans="1:6" ht="17.100000000000001" customHeight="1">
      <c r="A30" s="5"/>
      <c r="B30" s="27" t="s">
        <v>17</v>
      </c>
      <c r="C30" s="29">
        <f>ABS(C31)+ABS(C32)+ABS(C33)+ABS(C34)+ABS(C35)+ABS(C36)</f>
        <v>0</v>
      </c>
      <c r="D30" s="25" t="str">
        <f>IF(vendas_mes&gt;0,C30/vendas_mes,"-")</f>
        <v>-</v>
      </c>
      <c r="E30" s="29">
        <f>ABS(E31)+ABS(E32)+ABS(E33)+ABS(E34)+ABS(E35)+ABS(E36)</f>
        <v>0</v>
      </c>
      <c r="F30" s="25" t="str">
        <f t="shared" si="1"/>
        <v>-</v>
      </c>
    </row>
    <row r="31" spans="1:6" ht="17.100000000000001" customHeight="1">
      <c r="A31" s="5"/>
      <c r="B31" s="14" t="s">
        <v>20</v>
      </c>
      <c r="C31" s="20"/>
      <c r="D31" s="25" t="str">
        <f t="shared" ref="D31:D36" si="2">IF(vendas_mes&gt;0,ABS(C31/vendas_mes),"-")</f>
        <v>-</v>
      </c>
      <c r="E31" s="20"/>
      <c r="F31" s="25" t="str">
        <f t="shared" si="1"/>
        <v>-</v>
      </c>
    </row>
    <row r="32" spans="1:6" ht="17.100000000000001" customHeight="1">
      <c r="A32" s="5"/>
      <c r="B32" s="14" t="s">
        <v>27</v>
      </c>
      <c r="C32" s="20"/>
      <c r="D32" s="25" t="str">
        <f t="shared" si="2"/>
        <v>-</v>
      </c>
      <c r="E32" s="20"/>
      <c r="F32" s="25" t="str">
        <f t="shared" si="1"/>
        <v>-</v>
      </c>
    </row>
    <row r="33" spans="1:6" ht="17.100000000000001" customHeight="1">
      <c r="A33" s="5"/>
      <c r="B33" s="14" t="s">
        <v>22</v>
      </c>
      <c r="C33" s="20"/>
      <c r="D33" s="25" t="str">
        <f t="shared" si="2"/>
        <v>-</v>
      </c>
      <c r="E33" s="20"/>
      <c r="F33" s="25" t="str">
        <f t="shared" si="1"/>
        <v>-</v>
      </c>
    </row>
    <row r="34" spans="1:6" ht="17.100000000000001" customHeight="1">
      <c r="A34" s="5"/>
      <c r="B34" s="14" t="s">
        <v>25</v>
      </c>
      <c r="C34" s="20"/>
      <c r="D34" s="25" t="str">
        <f t="shared" si="2"/>
        <v>-</v>
      </c>
      <c r="E34" s="20"/>
      <c r="F34" s="25" t="str">
        <f t="shared" si="1"/>
        <v>-</v>
      </c>
    </row>
    <row r="35" spans="1:6" ht="17.100000000000001" customHeight="1">
      <c r="A35" s="5"/>
      <c r="B35" s="14" t="s">
        <v>28</v>
      </c>
      <c r="C35" s="20"/>
      <c r="D35" s="25" t="str">
        <f t="shared" si="2"/>
        <v>-</v>
      </c>
      <c r="E35" s="20"/>
      <c r="F35" s="25" t="str">
        <f t="shared" si="1"/>
        <v>-</v>
      </c>
    </row>
    <row r="36" spans="1:6" ht="17.100000000000001" customHeight="1">
      <c r="A36" s="5"/>
      <c r="B36" s="14" t="s">
        <v>24</v>
      </c>
      <c r="C36" s="20"/>
      <c r="D36" s="25" t="str">
        <f t="shared" si="2"/>
        <v>-</v>
      </c>
      <c r="E36" s="20"/>
      <c r="F36" s="25" t="str">
        <f t="shared" si="1"/>
        <v>-</v>
      </c>
    </row>
    <row r="37" spans="1:6" ht="17.100000000000001" customHeight="1">
      <c r="A37" s="5"/>
      <c r="B37" s="15" t="s">
        <v>35</v>
      </c>
      <c r="C37" s="23">
        <f>C18-C20</f>
        <v>0</v>
      </c>
      <c r="D37" s="24" t="str">
        <f>IF(vendas_mes&gt;0,C37/vendas_mes,"-")</f>
        <v>-</v>
      </c>
      <c r="E37" s="23">
        <f>E18-E20</f>
        <v>0</v>
      </c>
      <c r="F37" s="24" t="str">
        <f>IF(vendas_ano&gt;0,E37/vendas_ano,"-")</f>
        <v>-</v>
      </c>
    </row>
    <row r="38" spans="1:6" ht="17.100000000000001" customHeight="1">
      <c r="A38" s="5"/>
      <c r="B38" s="10"/>
      <c r="C38" s="11"/>
      <c r="D38" s="12"/>
      <c r="E38" s="11"/>
      <c r="F38" s="12"/>
    </row>
    <row r="39" spans="1:6" ht="17.100000000000001" customHeight="1">
      <c r="A39" s="5"/>
      <c r="B39" s="28" t="s">
        <v>36</v>
      </c>
      <c r="C39" s="21">
        <f>ABS(C41)-ABS(C40)</f>
        <v>0</v>
      </c>
      <c r="D39" s="24" t="str">
        <f>IF(vendas_mes&gt;0,C39/vendas_mes,"-")</f>
        <v>-</v>
      </c>
      <c r="E39" s="21">
        <f>ABS(E41)-ABS(E40)</f>
        <v>0</v>
      </c>
      <c r="F39" s="24" t="str">
        <f>IF(vendas_ano&gt;0,E39/vendas_ano,"-")</f>
        <v>-</v>
      </c>
    </row>
    <row r="40" spans="1:6" ht="17.100000000000001" customHeight="1">
      <c r="A40" s="5"/>
      <c r="B40" s="13" t="s">
        <v>37</v>
      </c>
      <c r="C40" s="20"/>
      <c r="D40" s="25" t="str">
        <f>IF(vendas_mes&gt;0,ABS(C40/vendas_mes),"-")</f>
        <v>-</v>
      </c>
      <c r="E40" s="20"/>
      <c r="F40" s="25" t="str">
        <f>IF(vendas_ano&gt;0,ABS(E40/vendas_ano),"-")</f>
        <v>-</v>
      </c>
    </row>
    <row r="41" spans="1:6" ht="17.100000000000001" customHeight="1">
      <c r="A41" s="5"/>
      <c r="B41" s="13" t="s">
        <v>29</v>
      </c>
      <c r="C41" s="20"/>
      <c r="D41" s="25" t="str">
        <f>IF(vendas_mes&gt;0,ABS(C41/vendas_mes),"-")</f>
        <v>-</v>
      </c>
      <c r="E41" s="20"/>
      <c r="F41" s="25" t="str">
        <f>IF(vendas_ano&gt;0,ABS(E41/vendas_ano),"-")</f>
        <v>-</v>
      </c>
    </row>
    <row r="42" spans="1:6" ht="17.100000000000001" customHeight="1">
      <c r="A42" s="5"/>
      <c r="B42" s="15" t="s">
        <v>34</v>
      </c>
      <c r="C42" s="23">
        <f>C37-C39</f>
        <v>0</v>
      </c>
      <c r="D42" s="24" t="str">
        <f>IF(vendas_mes&gt;0,C42/vendas_mes,"-")</f>
        <v>-</v>
      </c>
      <c r="E42" s="23">
        <f>E37-E39</f>
        <v>0</v>
      </c>
      <c r="F42" s="24" t="str">
        <f>IF(vendas_ano&gt;0,E42/vendas_ano,"-")</f>
        <v>-</v>
      </c>
    </row>
    <row r="43" spans="1:6" ht="17.100000000000001" customHeight="1">
      <c r="A43" s="5"/>
      <c r="B43" s="10"/>
      <c r="C43" s="11"/>
      <c r="D43" s="12"/>
      <c r="E43" s="11"/>
      <c r="F43" s="12"/>
    </row>
    <row r="44" spans="1:6" ht="17.100000000000001" customHeight="1">
      <c r="A44" s="5"/>
      <c r="B44" s="16" t="s">
        <v>30</v>
      </c>
      <c r="C44" s="30"/>
      <c r="D44" s="25" t="str">
        <f>IF(vendas_mes&gt;0,ABS(C44/vendas_mes),"-")</f>
        <v>-</v>
      </c>
      <c r="E44" s="30"/>
      <c r="F44" s="25" t="str">
        <f>IF(vendas_ano&gt;0,ABS(E44/vendas_ano),"-")</f>
        <v>-</v>
      </c>
    </row>
    <row r="45" spans="1:6" ht="17.100000000000001" customHeight="1">
      <c r="A45" s="5"/>
      <c r="B45" s="16" t="s">
        <v>31</v>
      </c>
      <c r="C45" s="29">
        <f>C44+C42</f>
        <v>0</v>
      </c>
      <c r="D45" s="25" t="str">
        <f>IF(vendas_mes&gt;0,ABS(C45/vendas_mes),"-")</f>
        <v>-</v>
      </c>
      <c r="E45" s="29">
        <f>E44+E42</f>
        <v>0</v>
      </c>
      <c r="F45" s="25" t="str">
        <f>IF(vendas_ano&gt;0,ABS(E45/vendas_ano),"-")</f>
        <v>-</v>
      </c>
    </row>
    <row r="46" spans="1:6" ht="17.100000000000001" customHeight="1">
      <c r="A46" s="5"/>
      <c r="B46" s="16" t="s">
        <v>32</v>
      </c>
      <c r="C46" s="20"/>
      <c r="D46" s="25" t="str">
        <f>IF(vendas_mes&gt;0,ABS(C46/vendas_mes),"-")</f>
        <v>-</v>
      </c>
      <c r="E46" s="20"/>
      <c r="F46" s="25" t="str">
        <f>IF(vendas_ano&gt;0,ABS(E46/vendas_ano),"-")</f>
        <v>-</v>
      </c>
    </row>
    <row r="47" spans="1:6" ht="17.100000000000001" customHeight="1">
      <c r="A47" s="5"/>
      <c r="B47" s="17" t="s">
        <v>33</v>
      </c>
      <c r="C47" s="23">
        <f>C45-ABS(C46)</f>
        <v>0</v>
      </c>
      <c r="D47" s="24" t="str">
        <f>IF(vendas_mes&gt;0,C47/vendas_mes,"-")</f>
        <v>-</v>
      </c>
      <c r="E47" s="23">
        <f>E45-ABS(E46)</f>
        <v>0</v>
      </c>
      <c r="F47" s="24" t="str">
        <f>IF(vendas_ano&gt;0,E47/vendas_ano,"-")</f>
        <v>-</v>
      </c>
    </row>
    <row r="48" spans="1:6" ht="16.5" customHeight="1">
      <c r="A48" s="5"/>
      <c r="B48" s="7"/>
      <c r="C48" s="7"/>
      <c r="D48" s="7"/>
      <c r="E48" s="7"/>
      <c r="F48" s="7"/>
    </row>
    <row r="49" spans="1:6" ht="16.5" hidden="1" customHeight="1">
      <c r="A49" s="5"/>
      <c r="B49" s="7"/>
      <c r="C49" s="7"/>
      <c r="D49" s="7"/>
      <c r="E49" s="7"/>
      <c r="F49" s="7"/>
    </row>
    <row r="50" spans="1:6" ht="16.5" hidden="1" customHeight="1">
      <c r="A50" s="5"/>
      <c r="B50" s="8"/>
      <c r="C50" s="8"/>
      <c r="D50" s="8"/>
      <c r="E50" s="8"/>
      <c r="F50" s="8"/>
    </row>
    <row r="51" spans="1:6" ht="16.5" hidden="1" customHeight="1">
      <c r="B51" s="8"/>
      <c r="C51" s="8"/>
      <c r="D51" s="8"/>
      <c r="E51" s="8"/>
      <c r="F51" s="8"/>
    </row>
    <row r="52" spans="1:6" ht="16.5" hidden="1" customHeight="1">
      <c r="B52" s="8"/>
      <c r="C52" s="8"/>
      <c r="D52" s="8"/>
      <c r="E52" s="8"/>
      <c r="F52" s="8"/>
    </row>
  </sheetData>
  <mergeCells count="5">
    <mergeCell ref="B6:B7"/>
    <mergeCell ref="C6:D6"/>
    <mergeCell ref="E6:F6"/>
    <mergeCell ref="B2:C2"/>
    <mergeCell ref="D2:F2"/>
  </mergeCells>
  <phoneticPr fontId="0" type="noConversion"/>
  <pageMargins left="0.26" right="0.24" top="0.49" bottom="0.63" header="0.33" footer="0.49212598499999999"/>
  <pageSetup paperSize="9" orientation="portrait" horizontalDpi="4294967293" verticalDpi="4294967293" r:id="rId1"/>
  <headerFooter alignWithMargins="0"/>
  <ignoredErrors>
    <ignoredError sqref="C13 E13 C16 E16 C18 E18 E47 C47 C42 E42 C37 E37" unlockedFormula="1"/>
    <ignoredError sqref="D11:E11 D13 D16 D18 D20:D21 D30 D47 D42 D45 D39 D3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DRE</vt:lpstr>
      <vt:lpstr>vendas_ano</vt:lpstr>
      <vt:lpstr>vendas_mes</vt:lpstr>
    </vt:vector>
  </TitlesOfParts>
  <Company>Execom Software Ltda</Company>
  <LinksUpToDate>false</LinksUpToDate>
  <SharedDoc>false</SharedDoc>
  <HyperlinkBase>http://xcm.com.br</HyperlinkBase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Demonstrativo de Resultado</dc:title>
  <dc:subject>O demonstrativo de resultado (DRE) é um relatório que mostra com exatidão a realidade da empresa econômica e financeira. Com esse recurso, o empreendedor tem um “Raio X” da empresa, fica por dentro de indicadores importantes como: Volume de Venda, Custo de Mercadoria, Despesas Fixas, Lucro Obtido e a Rentabilidade da Empresa. Com ele é possível também, projetar as vendas dos próximos períodos e também projetar redução de custos.</dc:subject>
  <dc:creator>Execom Software Ltda</dc:creator>
  <cp:keywords>Gestão Empresarial, Financeiro, Estoque, Custo dos Produtso</cp:keywords>
  <cp:lastModifiedBy>Sandro Petrillo Alfonso</cp:lastModifiedBy>
  <cp:lastPrinted>2005-06-19T00:20:11Z</cp:lastPrinted>
  <dcterms:created xsi:type="dcterms:W3CDTF">2005-06-17T18:15:56Z</dcterms:created>
  <dcterms:modified xsi:type="dcterms:W3CDTF">2015-01-04T01:32:04Z</dcterms:modified>
  <cp:category>Financeiro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TC012252071046</vt:lpwstr>
  </property>
</Properties>
</file>